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496" windowHeight="9036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<sst xmlns="http://schemas.openxmlformats.org/spreadsheetml/2006/main" count="147" uniqueCount="140">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</sst>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>
      <alignment/>
      <protection/>
    </xf>
    <xf numFmtId="3" fontId="4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right" vertical="center"/>
      <protection locked="0"/>
    </xf>
    <xf numFmtId="0" fontId="4" fillId="0" borderId="12" xfId="58" applyFont="1" applyBorder="1" applyAlignment="1" applyProtection="1">
      <alignment vertical="center"/>
      <protection locked="0"/>
    </xf>
    <xf numFmtId="0" fontId="4" fillId="0" borderId="13" xfId="58" applyFont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36" borderId="0" xfId="58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4" fillId="36" borderId="0" xfId="58" applyFont="1" applyFill="1" applyAlignment="1" applyProtection="1">
      <alignment horizontal="left"/>
      <protection/>
    </xf>
    <xf numFmtId="0" fontId="0" fillId="35" borderId="0" xfId="58" applyFont="1" applyFill="1" applyProtection="1">
      <alignment/>
      <protection/>
    </xf>
    <xf numFmtId="0" fontId="12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4" fillId="36" borderId="0" xfId="58" applyFont="1" applyFill="1" applyBorder="1" applyAlignment="1" applyProtection="1">
      <alignment horizontal="center" vertical="top" wrapText="1"/>
      <protection/>
    </xf>
    <xf numFmtId="49" fontId="4" fillId="36" borderId="0" xfId="58" applyNumberFormat="1" applyFont="1" applyFill="1" applyBorder="1" applyAlignment="1" applyProtection="1">
      <alignment horizontal="left" vertical="top" wrapText="1"/>
      <protection/>
    </xf>
    <xf numFmtId="0" fontId="4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12" fillId="35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0" fontId="57" fillId="0" borderId="0" xfId="58" applyFont="1" applyProtection="1">
      <alignment/>
      <protection/>
    </xf>
    <xf numFmtId="0" fontId="0" fillId="0" borderId="14" xfId="58" applyBorder="1" applyProtection="1">
      <alignment/>
      <protection/>
    </xf>
    <xf numFmtId="0" fontId="0" fillId="0" borderId="0" xfId="58" applyBorder="1" applyProtection="1">
      <alignment/>
      <protection/>
    </xf>
    <xf numFmtId="0" fontId="0" fillId="0" borderId="15" xfId="58" applyBorder="1" applyProtection="1">
      <alignment/>
      <protection/>
    </xf>
    <xf numFmtId="0" fontId="0" fillId="0" borderId="0" xfId="58" applyAlignment="1" applyProtection="1">
      <alignment vertical="center"/>
      <protection/>
    </xf>
    <xf numFmtId="0" fontId="0" fillId="0" borderId="14" xfId="58" applyBorder="1" applyAlignment="1" applyProtection="1">
      <alignment vertical="center"/>
      <protection/>
    </xf>
    <xf numFmtId="0" fontId="0" fillId="0" borderId="0" xfId="58" applyBorder="1" applyAlignment="1" applyProtection="1">
      <alignment vertical="center"/>
      <protection/>
    </xf>
    <xf numFmtId="0" fontId="0" fillId="0" borderId="15" xfId="58" applyBorder="1" applyAlignment="1" applyProtection="1">
      <alignment vertical="center"/>
      <protection/>
    </xf>
    <xf numFmtId="0" fontId="57" fillId="0" borderId="0" xfId="58" applyFont="1" applyAlignment="1" applyProtection="1">
      <alignment vertical="center"/>
      <protection/>
    </xf>
    <xf numFmtId="0" fontId="0" fillId="0" borderId="0" xfId="58" applyFont="1" applyAlignment="1" applyProtection="1">
      <alignment vertical="center"/>
      <protection/>
    </xf>
    <xf numFmtId="0" fontId="0" fillId="0" borderId="0" xfId="58" applyAlignment="1" applyProtection="1">
      <alignment horizontal="left" vertical="center"/>
      <protection/>
    </xf>
    <xf numFmtId="0" fontId="0" fillId="0" borderId="0" xfId="58" applyFont="1" applyProtection="1">
      <alignment/>
      <protection/>
    </xf>
    <xf numFmtId="0" fontId="14" fillId="0" borderId="0" xfId="58" applyFont="1" applyAlignment="1" applyProtection="1">
      <alignment vertical="top" wrapText="1"/>
      <protection/>
    </xf>
    <xf numFmtId="0" fontId="14" fillId="0" borderId="0" xfId="58" applyFont="1" applyAlignment="1" applyProtection="1">
      <alignment vertical="top"/>
      <protection/>
    </xf>
    <xf numFmtId="0" fontId="0" fillId="0" borderId="16" xfId="58" applyBorder="1" applyAlignment="1" applyProtection="1">
      <alignment vertical="center"/>
      <protection/>
    </xf>
    <xf numFmtId="0" fontId="0" fillId="0" borderId="17" xfId="58" applyFont="1" applyBorder="1" applyAlignment="1" applyProtection="1">
      <alignment vertical="center"/>
      <protection/>
    </xf>
    <xf numFmtId="0" fontId="4" fillId="0" borderId="18" xfId="58" applyFont="1" applyBorder="1" applyAlignment="1" applyProtection="1">
      <alignment horizontal="left" vertical="center"/>
      <protection/>
    </xf>
    <xf numFmtId="0" fontId="4" fillId="0" borderId="19" xfId="58" applyFont="1" applyBorder="1" applyAlignment="1" applyProtection="1">
      <alignment horizontal="left" vertical="center"/>
      <protection/>
    </xf>
    <xf numFmtId="0" fontId="49" fillId="0" borderId="0" xfId="54" applyAlignment="1" applyProtection="1">
      <alignment horizontal="left" vertical="center" indent="2"/>
      <protection/>
    </xf>
    <xf numFmtId="0" fontId="4" fillId="0" borderId="18" xfId="58" applyFont="1" applyBorder="1" applyAlignment="1" applyProtection="1">
      <alignment vertical="center"/>
      <protection/>
    </xf>
    <xf numFmtId="0" fontId="4" fillId="0" borderId="19" xfId="58" applyFont="1" applyBorder="1" applyAlignment="1" applyProtection="1">
      <alignment vertical="center"/>
      <protection/>
    </xf>
    <xf numFmtId="0" fontId="0" fillId="0" borderId="17" xfId="58" applyBorder="1" applyAlignment="1" applyProtection="1">
      <alignment vertical="center"/>
      <protection/>
    </xf>
    <xf numFmtId="0" fontId="0" fillId="0" borderId="20" xfId="58" applyFont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vertical="center"/>
      <protection/>
    </xf>
    <xf numFmtId="0" fontId="0" fillId="0" borderId="22" xfId="58" applyBorder="1" applyAlignment="1" applyProtection="1">
      <alignment horizontal="left" vertical="center"/>
      <protection/>
    </xf>
    <xf numFmtId="0" fontId="0" fillId="0" borderId="23" xfId="58" applyBorder="1" applyAlignment="1" applyProtection="1">
      <alignment horizontal="left" vertical="center"/>
      <protection/>
    </xf>
    <xf numFmtId="0" fontId="0" fillId="0" borderId="24" xfId="58" applyBorder="1" applyAlignment="1" applyProtection="1">
      <alignment horizontal="left" vertical="center"/>
      <protection/>
    </xf>
    <xf numFmtId="0" fontId="15" fillId="0" borderId="0" xfId="58" applyFont="1" applyAlignment="1" applyProtection="1">
      <alignment vertical="center"/>
      <protection/>
    </xf>
    <xf numFmtId="0" fontId="0" fillId="0" borderId="25" xfId="58" applyBorder="1" applyProtection="1">
      <alignment/>
      <protection/>
    </xf>
    <xf numFmtId="0" fontId="0" fillId="0" borderId="26" xfId="58" applyBorder="1" applyProtection="1">
      <alignment/>
      <protection/>
    </xf>
    <xf numFmtId="0" fontId="0" fillId="0" borderId="27" xfId="58" applyBorder="1" applyProtection="1">
      <alignment/>
      <protection/>
    </xf>
    <xf numFmtId="0" fontId="11" fillId="0" borderId="28" xfId="58" applyFont="1" applyBorder="1" applyAlignment="1" applyProtection="1">
      <alignment horizontal="center" vertical="top"/>
      <protection/>
    </xf>
    <xf numFmtId="0" fontId="11" fillId="0" borderId="29" xfId="58" applyFont="1" applyBorder="1" applyAlignment="1" applyProtection="1">
      <alignment horizontal="center" vertical="top"/>
      <protection/>
    </xf>
    <xf numFmtId="0" fontId="11" fillId="0" borderId="30" xfId="58" applyFont="1" applyBorder="1" applyAlignment="1" applyProtection="1">
      <alignment horizontal="center" vertical="top"/>
      <protection/>
    </xf>
    <xf numFmtId="0" fontId="11" fillId="0" borderId="0" xfId="58" applyFont="1" applyAlignment="1" applyProtection="1">
      <alignment horizontal="center" vertical="top"/>
      <protection/>
    </xf>
    <xf numFmtId="0" fontId="49" fillId="0" borderId="0" xfId="54" applyAlignment="1" applyProtection="1">
      <alignment horizontal="left" vertical="center"/>
      <protection/>
    </xf>
    <xf numFmtId="0" fontId="13" fillId="0" borderId="14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3" fillId="0" borderId="15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 vertical="center"/>
      <protection/>
    </xf>
    <xf numFmtId="49" fontId="4" fillId="0" borderId="31" xfId="58" applyNumberFormat="1" applyFont="1" applyBorder="1" applyAlignment="1" applyProtection="1">
      <alignment horizontal="left" vertical="center"/>
      <protection locked="0"/>
    </xf>
    <xf numFmtId="49" fontId="4" fillId="0" borderId="32" xfId="58" applyNumberFormat="1" applyFont="1" applyBorder="1" applyAlignment="1" applyProtection="1">
      <alignment horizontal="left" vertical="center"/>
      <protection locked="0"/>
    </xf>
    <xf numFmtId="49" fontId="4" fillId="0" borderId="33" xfId="58" applyNumberFormat="1" applyFont="1" applyBorder="1" applyAlignment="1" applyProtection="1">
      <alignment horizontal="left" vertical="center"/>
      <protection locked="0"/>
    </xf>
    <xf numFmtId="0" fontId="4" fillId="0" borderId="0" xfId="58" applyFont="1" applyAlignment="1" applyProtection="1">
      <alignment horizontal="left" vertical="center" indent="1"/>
      <protection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0" borderId="18" xfId="58" applyFont="1" applyBorder="1" applyAlignment="1" applyProtection="1">
      <alignment horizontal="left" vertical="center"/>
      <protection locked="0"/>
    </xf>
    <xf numFmtId="0" fontId="4" fillId="0" borderId="19" xfId="58" applyFont="1" applyBorder="1" applyAlignment="1" applyProtection="1">
      <alignment horizontal="left" vertical="center"/>
      <protection locked="0"/>
    </xf>
    <xf numFmtId="0" fontId="49" fillId="0" borderId="0" xfId="54" applyAlignment="1" applyProtection="1">
      <alignment horizontal="left" vertical="center" indent="2"/>
      <protection/>
    </xf>
    <xf numFmtId="0" fontId="49" fillId="0" borderId="0" xfId="54" applyBorder="1" applyAlignment="1" applyProtection="1">
      <alignment horizontal="left" vertical="center" indent="2"/>
      <protection/>
    </xf>
    <xf numFmtId="0" fontId="49" fillId="0" borderId="15" xfId="54" applyBorder="1" applyAlignment="1" applyProtection="1">
      <alignment horizontal="left" vertical="center" indent="2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5" xfId="53" applyBorder="1" applyAlignment="1" applyProtection="1">
      <alignment horizontal="left" vertical="center"/>
      <protection locked="0"/>
    </xf>
    <xf numFmtId="0" fontId="0" fillId="0" borderId="0" xfId="58" applyAlignment="1" applyProtection="1">
      <alignment horizontal="left" vertical="center"/>
      <protection/>
    </xf>
    <xf numFmtId="49" fontId="4" fillId="36" borderId="0" xfId="58" applyNumberFormat="1" applyFont="1" applyFill="1" applyAlignment="1" applyProtection="1">
      <alignment horizontal="left" vertical="center" wrapText="1"/>
      <protection/>
    </xf>
    <xf numFmtId="0" fontId="3" fillId="36" borderId="26" xfId="58" applyFont="1" applyFill="1" applyBorder="1" applyAlignment="1" applyProtection="1">
      <alignment horizontal="center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5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46" xfId="61"/>
    <cellStyle name="Normal 47" xfId="62"/>
    <cellStyle name="Normal 5" xfId="63"/>
    <cellStyle name="Normálna 3 3" xfId="64"/>
    <cellStyle name="Note" xfId="65"/>
    <cellStyle name="Output" xfId="66"/>
    <cellStyle name="Percent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2021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2021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2642483</v>
      </c>
      <c r="D11" s="15">
        <f>D12+D18+D19</f>
        <v>2709414</v>
      </c>
      <c r="E11" s="15">
        <f>IF(C11&lt;=0,0,D11/C11*100)</f>
        <v>102.5328828983952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2619421</v>
      </c>
      <c r="D12" s="15">
        <f>SUM(D13:D14)</f>
        <v>2686314</v>
      </c>
      <c r="E12" s="15">
        <f aca="true" t="shared" si="0" ref="E12:E49">IF(C12&lt;=0,0,D12/C12*100)</f>
        <v>102.5537322942742</v>
      </c>
      <c r="G12" s="36"/>
    </row>
    <row r="13" spans="1:7" ht="14.25" thickBot="1" thickTop="1">
      <c r="A13" s="13" t="s">
        <v>45</v>
      </c>
      <c r="B13" s="22" t="s">
        <v>12</v>
      </c>
      <c r="C13" s="17">
        <v>2510748</v>
      </c>
      <c r="D13" s="17">
        <v>2604450</v>
      </c>
      <c r="E13" s="16">
        <f t="shared" si="0"/>
        <v>103.73203523412147</v>
      </c>
      <c r="G13" s="36"/>
    </row>
    <row r="14" spans="1:7" ht="14.25" thickBot="1" thickTop="1">
      <c r="A14" s="13" t="s">
        <v>46</v>
      </c>
      <c r="B14" s="22" t="s">
        <v>13</v>
      </c>
      <c r="C14" s="17">
        <v>108673</v>
      </c>
      <c r="D14" s="17">
        <v>81864</v>
      </c>
      <c r="E14" s="16">
        <f t="shared" si="0"/>
        <v>75.33057889264123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23062</v>
      </c>
      <c r="D19" s="17">
        <v>23100</v>
      </c>
      <c r="E19" s="16">
        <f t="shared" si="0"/>
        <v>100.1647732200156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2253295</v>
      </c>
      <c r="D20" s="15">
        <f>SUM(D21:D31)</f>
        <v>2185527</v>
      </c>
      <c r="E20" s="15">
        <f t="shared" si="0"/>
        <v>96.9924932154911</v>
      </c>
      <c r="G20" s="36"/>
    </row>
    <row r="21" spans="1:7" ht="14.25" thickBot="1" thickTop="1">
      <c r="A21" s="13">
        <v>9</v>
      </c>
      <c r="B21" s="23" t="s">
        <v>48</v>
      </c>
      <c r="C21" s="17">
        <v>454167</v>
      </c>
      <c r="D21" s="17">
        <v>458717</v>
      </c>
      <c r="E21" s="16">
        <f t="shared" si="0"/>
        <v>101.00183412709423</v>
      </c>
      <c r="G21" s="36"/>
    </row>
    <row r="22" spans="1:7" ht="14.25" thickBot="1" thickTop="1">
      <c r="A22" s="13">
        <v>10</v>
      </c>
      <c r="B22" s="23" t="s">
        <v>64</v>
      </c>
      <c r="C22" s="17">
        <v>67803</v>
      </c>
      <c r="D22" s="17">
        <v>55329</v>
      </c>
      <c r="E22" s="16">
        <f t="shared" si="0"/>
        <v>81.6025839564621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528264</v>
      </c>
      <c r="D24" s="17">
        <v>561290</v>
      </c>
      <c r="E24" s="16">
        <f t="shared" si="0"/>
        <v>106.25179834325263</v>
      </c>
      <c r="G24" s="36"/>
    </row>
    <row r="25" spans="1:7" ht="14.25" thickBot="1" thickTop="1">
      <c r="A25" s="13">
        <v>13</v>
      </c>
      <c r="B25" s="23" t="s">
        <v>67</v>
      </c>
      <c r="C25" s="17">
        <v>178578</v>
      </c>
      <c r="D25" s="17">
        <v>161675</v>
      </c>
      <c r="E25" s="16">
        <f t="shared" si="0"/>
        <v>90.53466832420567</v>
      </c>
      <c r="G25" s="36"/>
    </row>
    <row r="26" spans="1:7" ht="14.25" thickBot="1" thickTop="1">
      <c r="A26" s="13">
        <v>14</v>
      </c>
      <c r="B26" s="23" t="s">
        <v>2</v>
      </c>
      <c r="C26" s="17">
        <v>292232</v>
      </c>
      <c r="D26" s="17">
        <v>235123</v>
      </c>
      <c r="E26" s="16">
        <f t="shared" si="0"/>
        <v>80.45765008623286</v>
      </c>
      <c r="G26" s="36"/>
    </row>
    <row r="27" spans="1:7" ht="14.25" thickBot="1" thickTop="1">
      <c r="A27" s="13">
        <v>15</v>
      </c>
      <c r="B27" s="22" t="s">
        <v>68</v>
      </c>
      <c r="C27" s="17">
        <v>657595</v>
      </c>
      <c r="D27" s="17">
        <v>660493</v>
      </c>
      <c r="E27" s="16">
        <f t="shared" si="0"/>
        <v>100.44069678145362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62322</v>
      </c>
      <c r="D29" s="17">
        <v>46269</v>
      </c>
      <c r="E29" s="16">
        <f t="shared" si="0"/>
        <v>74.24184076249158</v>
      </c>
      <c r="G29" s="36"/>
    </row>
    <row r="30" spans="1:7" ht="14.25" thickBot="1" thickTop="1">
      <c r="A30" s="13">
        <v>18</v>
      </c>
      <c r="B30" s="23" t="s">
        <v>49</v>
      </c>
      <c r="C30" s="17">
        <v>309</v>
      </c>
      <c r="D30" s="17">
        <v>4967</v>
      </c>
      <c r="E30" s="16">
        <f t="shared" si="0"/>
        <v>1607.4433656957929</v>
      </c>
      <c r="G30" s="36"/>
    </row>
    <row r="31" spans="1:7" ht="14.25" thickBot="1" thickTop="1">
      <c r="A31" s="13">
        <v>19</v>
      </c>
      <c r="B31" s="22" t="s">
        <v>71</v>
      </c>
      <c r="C31" s="17">
        <v>12025</v>
      </c>
      <c r="D31" s="17">
        <v>1664</v>
      </c>
      <c r="E31" s="16">
        <f t="shared" si="0"/>
        <v>13.837837837837839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389188</v>
      </c>
      <c r="D32" s="19">
        <f>D11-D20-D16+D17</f>
        <v>523887</v>
      </c>
      <c r="E32" s="19">
        <f t="shared" si="0"/>
        <v>134.6102654758112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5409</v>
      </c>
      <c r="D33" s="19">
        <f>D34+D35+D36</f>
        <v>13041</v>
      </c>
      <c r="E33" s="15">
        <f t="shared" si="0"/>
        <v>241.09816971713812</v>
      </c>
      <c r="G33" s="36"/>
    </row>
    <row r="34" spans="1:7" ht="14.25" thickBot="1" thickTop="1">
      <c r="A34" s="13" t="s">
        <v>79</v>
      </c>
      <c r="B34" s="22" t="s">
        <v>50</v>
      </c>
      <c r="C34" s="17">
        <v>5409</v>
      </c>
      <c r="D34" s="17">
        <v>13041</v>
      </c>
      <c r="E34" s="16">
        <f t="shared" si="0"/>
        <v>241.09816971713812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32413</v>
      </c>
      <c r="D37" s="15">
        <f>D38+D39+D40</f>
        <v>11419</v>
      </c>
      <c r="E37" s="15">
        <f t="shared" si="0"/>
        <v>35.22969179033104</v>
      </c>
      <c r="G37" s="36"/>
    </row>
    <row r="38" spans="1:7" ht="14.25" thickBot="1" thickTop="1">
      <c r="A38" s="13" t="s">
        <v>82</v>
      </c>
      <c r="B38" s="22" t="s">
        <v>52</v>
      </c>
      <c r="C38" s="17">
        <v>30508</v>
      </c>
      <c r="D38" s="17">
        <v>11419</v>
      </c>
      <c r="E38" s="16">
        <f t="shared" si="0"/>
        <v>37.42952668152616</v>
      </c>
      <c r="G38" s="36"/>
    </row>
    <row r="39" spans="1:7" ht="14.25" thickBot="1" thickTop="1">
      <c r="A39" s="13" t="s">
        <v>83</v>
      </c>
      <c r="B39" s="22" t="s">
        <v>53</v>
      </c>
      <c r="C39" s="17">
        <v>1905</v>
      </c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362184</v>
      </c>
      <c r="D41" s="15">
        <f>D32+D33-D37</f>
        <v>525509</v>
      </c>
      <c r="E41" s="15">
        <f t="shared" si="0"/>
        <v>145.09448236255605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362184</v>
      </c>
      <c r="D43" s="15">
        <f>D41+D42</f>
        <v>525509</v>
      </c>
      <c r="E43" s="15">
        <f t="shared" si="0"/>
        <v>145.09448236255605</v>
      </c>
    </row>
    <row r="44" spans="1:5" ht="14.25" thickBot="1" thickTop="1">
      <c r="A44" s="13">
        <v>26</v>
      </c>
      <c r="B44" s="23" t="s">
        <v>5</v>
      </c>
      <c r="C44" s="17">
        <v>48943</v>
      </c>
      <c r="D44" s="17">
        <v>59133</v>
      </c>
      <c r="E44" s="16">
        <f t="shared" si="0"/>
        <v>120.8201377112151</v>
      </c>
    </row>
    <row r="45" spans="1:5" ht="14.25" thickBot="1" thickTop="1">
      <c r="A45" s="13">
        <v>27</v>
      </c>
      <c r="B45" s="24" t="s">
        <v>18</v>
      </c>
      <c r="C45" s="15">
        <f>C43-C44</f>
        <v>313241</v>
      </c>
      <c r="D45" s="15">
        <f>D43-D44</f>
        <v>466376</v>
      </c>
      <c r="E45" s="15">
        <f t="shared" si="0"/>
        <v>148.88727848525576</v>
      </c>
    </row>
    <row r="46" spans="1:5" ht="14.25" thickBot="1" thickTop="1">
      <c r="A46" s="13">
        <v>28</v>
      </c>
      <c r="B46" s="25" t="s">
        <v>6</v>
      </c>
      <c r="C46" s="17">
        <v>135738</v>
      </c>
      <c r="D46" s="17">
        <v>202096</v>
      </c>
      <c r="E46" s="16">
        <f t="shared" si="0"/>
        <v>148.88682609144087</v>
      </c>
    </row>
    <row r="47" spans="1:5" ht="27" thickBot="1" thickTop="1">
      <c r="A47" s="13">
        <v>29</v>
      </c>
      <c r="B47" s="24" t="s">
        <v>76</v>
      </c>
      <c r="C47" s="15">
        <f>C45-C46</f>
        <v>177503</v>
      </c>
      <c r="D47" s="15">
        <f>D45-D46</f>
        <v>264280</v>
      </c>
      <c r="E47" s="15">
        <f t="shared" si="0"/>
        <v>148.8876244345166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313241</v>
      </c>
      <c r="D49" s="15">
        <f>D45+D48</f>
        <v>466376</v>
      </c>
      <c r="E49" s="15">
        <f t="shared" si="0"/>
        <v>148.88727848525576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2021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2642483</v>
      </c>
      <c r="D11" s="15">
        <f>'Биланс на успех - природа'!D11</f>
        <v>2709414</v>
      </c>
      <c r="E11" s="15">
        <f>'Биланс на успех - природа'!E11</f>
        <v>102.5328828983952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2619421</v>
      </c>
      <c r="D12" s="15">
        <f>'Биланс на успех - природа'!D12</f>
        <v>2686314</v>
      </c>
      <c r="E12" s="15">
        <f>'Биланс на успех - природа'!E12</f>
        <v>102.5537322942742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2510748</v>
      </c>
      <c r="D13" s="17">
        <f>'Биланс на успех - природа'!D13</f>
        <v>2604450</v>
      </c>
      <c r="E13" s="16">
        <f>'Биланс на успех - природа'!E13</f>
        <v>103.73203523412147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108673</v>
      </c>
      <c r="D14" s="17">
        <f>'Биланс на успех - природа'!D14</f>
        <v>81864</v>
      </c>
      <c r="E14" s="16">
        <f>'Биланс на успех - природа'!E14</f>
        <v>75.33057889264123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23062</v>
      </c>
      <c r="D19" s="17">
        <f>'Биланс на успех - природа'!D19</f>
        <v>23100</v>
      </c>
      <c r="E19" s="16">
        <f>'Биланс на успех - природа'!E19</f>
        <v>100.1647732200156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2253295</v>
      </c>
      <c r="D20" s="15">
        <f>'Биланс на успех - природа'!D20</f>
        <v>2185527</v>
      </c>
      <c r="E20" s="15">
        <f>'Биланс на успех - природа'!E20</f>
        <v>96.9924932154911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454167</v>
      </c>
      <c r="D21" s="17">
        <f>'Биланс на успех - природа'!D21</f>
        <v>458717</v>
      </c>
      <c r="E21" s="16">
        <f>'Биланс на успех - природа'!E21</f>
        <v>101.00183412709423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67803</v>
      </c>
      <c r="D22" s="17">
        <f>'Биланс на успех - природа'!D22</f>
        <v>55329</v>
      </c>
      <c r="E22" s="16">
        <f>'Биланс на успех - природа'!E22</f>
        <v>81.6025839564621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528264</v>
      </c>
      <c r="D24" s="17">
        <f>'Биланс на успех - природа'!D24</f>
        <v>561290</v>
      </c>
      <c r="E24" s="16">
        <f>'Биланс на успех - природа'!E24</f>
        <v>106.25179834325263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178578</v>
      </c>
      <c r="D25" s="17">
        <f>'Биланс на успех - природа'!D25</f>
        <v>161675</v>
      </c>
      <c r="E25" s="16">
        <f>'Биланс на успех - природа'!E25</f>
        <v>90.53466832420567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292232</v>
      </c>
      <c r="D26" s="17">
        <f>'Биланс на успех - природа'!D26</f>
        <v>235123</v>
      </c>
      <c r="E26" s="16">
        <f>'Биланс на успех - природа'!E26</f>
        <v>80.45765008623286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657595</v>
      </c>
      <c r="D27" s="17">
        <f>'Биланс на успех - природа'!D27</f>
        <v>660493</v>
      </c>
      <c r="E27" s="16">
        <f>'Биланс на успех - природа'!E27</f>
        <v>100.44069678145362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62322</v>
      </c>
      <c r="D29" s="17">
        <f>'Биланс на успех - природа'!D29</f>
        <v>46269</v>
      </c>
      <c r="E29" s="16">
        <f>'Биланс на успех - природа'!E29</f>
        <v>74.24184076249158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309</v>
      </c>
      <c r="D30" s="17">
        <f>'Биланс на успех - природа'!D30</f>
        <v>4967</v>
      </c>
      <c r="E30" s="16">
        <f>'Биланс на успех - природа'!E30</f>
        <v>1607.4433656957929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12025</v>
      </c>
      <c r="D31" s="17">
        <f>'Биланс на успех - природа'!D31</f>
        <v>1664</v>
      </c>
      <c r="E31" s="16">
        <f>'Биланс на успех - природа'!E31</f>
        <v>13.837837837837839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389188</v>
      </c>
      <c r="D32" s="19">
        <f>'Биланс на успех - природа'!D32</f>
        <v>523887</v>
      </c>
      <c r="E32" s="19">
        <f>'Биланс на успех - природа'!E32</f>
        <v>134.6102654758112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5409</v>
      </c>
      <c r="D33" s="19">
        <f>'Биланс на успех - природа'!D33</f>
        <v>13041</v>
      </c>
      <c r="E33" s="15">
        <f>'Биланс на успех - природа'!E33</f>
        <v>241.09816971713812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5409</v>
      </c>
      <c r="D34" s="17">
        <f>'Биланс на успех - природа'!D34</f>
        <v>13041</v>
      </c>
      <c r="E34" s="16">
        <f>'Биланс на успех - природа'!E34</f>
        <v>241.09816971713812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32413</v>
      </c>
      <c r="D37" s="15">
        <f>'Биланс на успех - природа'!D37</f>
        <v>11419</v>
      </c>
      <c r="E37" s="15">
        <f>'Биланс на успех - природа'!E37</f>
        <v>35.22969179033104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30508</v>
      </c>
      <c r="D38" s="17">
        <f>'Биланс на успех - природа'!D38</f>
        <v>11419</v>
      </c>
      <c r="E38" s="16">
        <f>'Биланс на успех - природа'!E38</f>
        <v>37.42952668152616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1905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362184</v>
      </c>
      <c r="D41" s="15">
        <f>'Биланс на успех - природа'!D41</f>
        <v>525509</v>
      </c>
      <c r="E41" s="15">
        <f>'Биланс на успех - природа'!E41</f>
        <v>145.09448236255605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362184</v>
      </c>
      <c r="D43" s="15">
        <f>'Биланс на успех - природа'!D43</f>
        <v>525509</v>
      </c>
      <c r="E43" s="15">
        <f>'Биланс на успех - природа'!E43</f>
        <v>145.09448236255605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48943</v>
      </c>
      <c r="D44" s="17">
        <f>'Биланс на успех - природа'!D44</f>
        <v>59133</v>
      </c>
      <c r="E44" s="16">
        <f>'Биланс на успех - природа'!E44</f>
        <v>120.8201377112151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313241</v>
      </c>
      <c r="D45" s="15">
        <f>'Биланс на успех - природа'!D45</f>
        <v>466376</v>
      </c>
      <c r="E45" s="15">
        <f>'Биланс на успех - природа'!E45</f>
        <v>148.88727848525576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135738</v>
      </c>
      <c r="D46" s="17">
        <f>'Биланс на успех - природа'!D46</f>
        <v>202096</v>
      </c>
      <c r="E46" s="16">
        <f>'Биланс на успех - природа'!E46</f>
        <v>148.88682609144087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177503</v>
      </c>
      <c r="D47" s="15">
        <f>'Биланс на успех - природа'!D47</f>
        <v>264280</v>
      </c>
      <c r="E47" s="15">
        <f>'Биланс на успех - природа'!E47</f>
        <v>148.8876244345166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313241</v>
      </c>
      <c r="D49" s="15">
        <f>'Биланс на успех - природа'!D49</f>
        <v>466376</v>
      </c>
      <c r="E49" s="15">
        <f>'Биланс на успех - природа'!E49</f>
        <v>148.88727848525576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2021-05-04T12:50:13Z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 и 9 Месечни известувања- трговски друштва - природа на трошоци (3).xls</vt:lpwstr>
  </property>
</Properties>
</file>